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ang Liste\Sredjene ful\"/>
    </mc:Choice>
  </mc:AlternateContent>
  <bookViews>
    <workbookView xWindow="-105" yWindow="-105" windowWidth="23250" windowHeight="12450" activeTab="1"/>
  </bookViews>
  <sheets>
    <sheet name="2023-24" sheetId="1" r:id="rId1"/>
    <sheet name="2024-25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21" i="2"/>
  <c r="F20" i="2"/>
  <c r="F19" i="2"/>
  <c r="F18" i="2"/>
  <c r="F17" i="2"/>
  <c r="F16" i="2"/>
  <c r="F15" i="2"/>
  <c r="F14" i="2"/>
  <c r="F13" i="2"/>
  <c r="F10" i="2"/>
  <c r="F9" i="2"/>
  <c r="F7" i="2"/>
  <c r="F6" i="2"/>
  <c r="F8" i="2"/>
  <c r="F5" i="2"/>
  <c r="W5" i="2" s="1"/>
  <c r="A5" i="2"/>
  <c r="W9" i="2" l="1"/>
  <c r="W7" i="2"/>
  <c r="W18" i="2"/>
  <c r="W15" i="2"/>
  <c r="W13" i="2"/>
  <c r="W6" i="2"/>
  <c r="W16" i="2"/>
  <c r="W20" i="2"/>
  <c r="W11" i="2"/>
  <c r="W10" i="2"/>
  <c r="W8" i="2"/>
  <c r="W14" i="2"/>
  <c r="W19" i="2"/>
  <c r="W21" i="2"/>
  <c r="W17" i="2"/>
  <c r="W12" i="2"/>
  <c r="H23" i="1"/>
  <c r="E23" i="1"/>
  <c r="F23" i="1" s="1"/>
  <c r="W23" i="1" s="1"/>
  <c r="H22" i="1"/>
  <c r="F22" i="1"/>
  <c r="W22" i="1" s="1"/>
  <c r="E22" i="1"/>
  <c r="H21" i="1"/>
  <c r="E21" i="1"/>
  <c r="F21" i="1" s="1"/>
  <c r="W21" i="1" s="1"/>
  <c r="H20" i="1"/>
  <c r="E20" i="1"/>
  <c r="F20" i="1" s="1"/>
  <c r="W20" i="1" s="1"/>
  <c r="H19" i="1"/>
  <c r="E19" i="1"/>
  <c r="F19" i="1" s="1"/>
  <c r="W19" i="1" s="1"/>
  <c r="H18" i="1"/>
  <c r="E18" i="1"/>
  <c r="F18" i="1" s="1"/>
  <c r="W18" i="1" s="1"/>
  <c r="H17" i="1"/>
  <c r="W17" i="1" s="1"/>
  <c r="F17" i="1"/>
  <c r="E17" i="1"/>
  <c r="H16" i="1"/>
  <c r="E16" i="1"/>
  <c r="F16" i="1" s="1"/>
  <c r="W16" i="1" s="1"/>
  <c r="H15" i="1"/>
  <c r="E15" i="1"/>
  <c r="F15" i="1" s="1"/>
  <c r="W15" i="1" s="1"/>
  <c r="E14" i="1"/>
  <c r="F14" i="1" s="1"/>
  <c r="W14" i="1" s="1"/>
  <c r="H13" i="1"/>
  <c r="E13" i="1"/>
  <c r="F13" i="1" s="1"/>
  <c r="W13" i="1" s="1"/>
  <c r="H12" i="1"/>
  <c r="W12" i="1" s="1"/>
  <c r="F12" i="1"/>
  <c r="E12" i="1"/>
  <c r="H11" i="1"/>
  <c r="E11" i="1"/>
  <c r="F11" i="1" s="1"/>
  <c r="W11" i="1" s="1"/>
  <c r="H10" i="1"/>
  <c r="E10" i="1"/>
  <c r="F10" i="1" s="1"/>
  <c r="W10" i="1" s="1"/>
  <c r="H9" i="1"/>
  <c r="F9" i="1"/>
  <c r="W9" i="1" s="1"/>
  <c r="E9" i="1"/>
  <c r="H8" i="1"/>
  <c r="E8" i="1"/>
  <c r="F8" i="1" s="1"/>
  <c r="W8" i="1" s="1"/>
  <c r="W7" i="1"/>
  <c r="F7" i="1"/>
  <c r="E7" i="1"/>
  <c r="H6" i="1"/>
  <c r="E6" i="1"/>
  <c r="F6" i="1" s="1"/>
  <c r="W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H5" i="1"/>
  <c r="E5" i="1"/>
  <c r="F5" i="1" s="1"/>
  <c r="W5" i="1" s="1"/>
  <c r="A5" i="1"/>
  <c r="A6" i="2"/>
  <c r="A7" i="2"/>
  <c r="A8" i="2" s="1"/>
  <c r="A9" i="2" s="1"/>
  <c r="A10" i="2" s="1"/>
  <c r="A12" i="2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<sst xmlns="http://schemas.openxmlformats.org/spreadsheetml/2006/main" count="175" uniqueCount="51">
  <si>
    <r>
      <t xml:space="preserve">RANG LISTA ZA KADETKINJE - SEZONA 2023/24
</t>
    </r>
    <r>
      <rPr>
        <b/>
        <sz val="8"/>
        <color indexed="8"/>
        <rFont val="宋体"/>
      </rPr>
      <t>(ro</t>
    </r>
    <r>
      <rPr>
        <b/>
        <sz val="8"/>
        <color indexed="8"/>
        <rFont val="宋体"/>
      </rPr>
      <t>đ</t>
    </r>
    <r>
      <rPr>
        <b/>
        <sz val="8"/>
        <color indexed="8"/>
        <rFont val="宋体"/>
      </rPr>
      <t>ene 2009. godine i kasnije)</t>
    </r>
  </si>
  <si>
    <t>Rang</t>
  </si>
  <si>
    <t>Prezime i Ime</t>
  </si>
  <si>
    <t>Klub</t>
  </si>
  <si>
    <t>Godište</t>
    <phoneticPr fontId="0" type="noConversion"/>
  </si>
  <si>
    <t>PRENESENI
prethodna
sezona</t>
  </si>
  <si>
    <t>PRENESENI
svetska 
rang lista</t>
  </si>
  <si>
    <t>TOP</t>
  </si>
  <si>
    <t>DPŠ</t>
  </si>
  <si>
    <t>Memorijalni turnir Nikica-Keli Vujadinović Berane</t>
  </si>
  <si>
    <t>Memorijalni turnir Saša Milačić
HN Open</t>
  </si>
  <si>
    <t>Proljećni 
HN Open</t>
  </si>
  <si>
    <t>ProfitAPP Podgorica Open</t>
  </si>
  <si>
    <t>LIGA I
turnus</t>
  </si>
  <si>
    <t>LIGA II
turnus</t>
  </si>
  <si>
    <t>UKUPNO</t>
  </si>
  <si>
    <t>Bod</t>
  </si>
  <si>
    <t>Plas</t>
  </si>
  <si>
    <r>
      <t>Vujovi</t>
    </r>
    <r>
      <rPr>
        <sz val="11"/>
        <color indexed="8"/>
        <rFont val="Calibri"/>
        <family val="2"/>
      </rPr>
      <t>ć Anastasija</t>
    </r>
  </si>
  <si>
    <t>Budim</t>
  </si>
  <si>
    <t>1</t>
  </si>
  <si>
    <t>3</t>
  </si>
  <si>
    <t>Maksimović Nikolina</t>
  </si>
  <si>
    <t>2</t>
  </si>
  <si>
    <t>5.-8.</t>
  </si>
  <si>
    <t>Živanović Mia</t>
  </si>
  <si>
    <t>Valdanos</t>
  </si>
  <si>
    <t>Vlahović Dunja</t>
  </si>
  <si>
    <t>Gorštak</t>
  </si>
  <si>
    <r>
      <t>Bajovi</t>
    </r>
    <r>
      <rPr>
        <sz val="11"/>
        <color indexed="8"/>
        <rFont val="Calibri"/>
        <family val="2"/>
      </rPr>
      <t>ć Anja</t>
    </r>
  </si>
  <si>
    <t>Franeta Katarina</t>
  </si>
  <si>
    <t>Božović Kalina</t>
  </si>
  <si>
    <t>Franeta Lara</t>
  </si>
  <si>
    <t>Jovanović Katarina</t>
  </si>
  <si>
    <t>Femić Elena</t>
  </si>
  <si>
    <t>Jedinstvo</t>
  </si>
  <si>
    <t xml:space="preserve">Hot Hana </t>
  </si>
  <si>
    <t>Babić Hristina</t>
  </si>
  <si>
    <t>Vuković Mihaila</t>
  </si>
  <si>
    <t>Novi</t>
  </si>
  <si>
    <t>Tomović Sara</t>
  </si>
  <si>
    <t>Budućnost</t>
  </si>
  <si>
    <t>Mihailović Mara</t>
  </si>
  <si>
    <t>Tomašević Ivona</t>
  </si>
  <si>
    <t>Spahić Ajna</t>
  </si>
  <si>
    <t>Spahić Zana</t>
  </si>
  <si>
    <t>Bajović Stefanija</t>
  </si>
  <si>
    <t>Golubović Viktorija</t>
  </si>
  <si>
    <t>Mitrić Julija</t>
  </si>
  <si>
    <t>Spin</t>
  </si>
  <si>
    <r>
      <t xml:space="preserve">RANG LISTA ZA KADETKINJE - SEZONA 2024/25
</t>
    </r>
    <r>
      <rPr>
        <b/>
        <sz val="8"/>
        <color indexed="8"/>
        <rFont val="宋体"/>
      </rPr>
      <t>(rođene 2010. godine i kasnije)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</si>
</sst>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Times New Roman"/>
      <family val="2"/>
    </font>
    <font>
      <b/>
      <sz val="14"/>
      <color theme="1"/>
      <name val="Aptos Narrow"/>
      <family val="2"/>
      <scheme val="minor"/>
    </font>
    <font>
      <b/>
      <sz val="8"/>
      <color indexed="8"/>
      <name val="宋体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1"/>
      <name val="Aptos Narrow"/>
      <family val="2"/>
      <scheme val="minor"/>
    </font>
    <font>
      <sz val="11"/>
      <color theme="2" tint="-0.89999084444715716"/>
      <name val="Aptos Narrow"/>
      <family val="2"/>
      <scheme val="minor"/>
    </font>
    <font>
      <sz val="11"/>
      <color theme="4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1" fontId="5" fillId="12" borderId="1" xfId="0" applyNumberFormat="1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1" fontId="5" fillId="13" borderId="1" xfId="0" applyNumberFormat="1" applyFont="1" applyFill="1" applyBorder="1" applyAlignment="1">
      <alignment horizontal="center" vertical="center"/>
    </xf>
    <xf numFmtId="1" fontId="6" fillId="13" borderId="1" xfId="0" applyNumberFormat="1" applyFont="1" applyFill="1" applyBorder="1" applyAlignment="1">
      <alignment horizontal="center" vertical="center"/>
    </xf>
    <xf numFmtId="1" fontId="5" fillId="14" borderId="1" xfId="0" applyNumberFormat="1" applyFont="1" applyFill="1" applyBorder="1" applyAlignment="1">
      <alignment horizontal="center" vertical="center"/>
    </xf>
    <xf numFmtId="1" fontId="0" fillId="14" borderId="1" xfId="0" applyNumberFormat="1" applyFill="1" applyBorder="1" applyAlignment="1">
      <alignment horizontal="center" vertical="center"/>
    </xf>
    <xf numFmtId="49" fontId="5" fillId="15" borderId="1" xfId="0" applyNumberFormat="1" applyFont="1" applyFill="1" applyBorder="1" applyAlignment="1">
      <alignment horizontal="center" vertical="center"/>
    </xf>
    <xf numFmtId="1" fontId="0" fillId="15" borderId="1" xfId="0" applyNumberFormat="1" applyFill="1" applyBorder="1" applyAlignment="1">
      <alignment horizontal="center" vertical="center"/>
    </xf>
    <xf numFmtId="49" fontId="0" fillId="16" borderId="1" xfId="0" applyNumberFormat="1" applyFill="1" applyBorder="1" applyAlignment="1">
      <alignment horizontal="center" vertical="center"/>
    </xf>
    <xf numFmtId="1" fontId="0" fillId="16" borderId="1" xfId="0" applyNumberFormat="1" applyFill="1" applyBorder="1" applyAlignment="1">
      <alignment horizontal="center" vertical="center"/>
    </xf>
    <xf numFmtId="1" fontId="0" fillId="17" borderId="1" xfId="0" applyNumberForma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0" fontId="0" fillId="11" borderId="1" xfId="0" applyFill="1" applyBorder="1"/>
    <xf numFmtId="0" fontId="0" fillId="3" borderId="1" xfId="0" applyFill="1" applyBorder="1" applyAlignment="1">
      <alignment vertical="center"/>
    </xf>
    <xf numFmtId="1" fontId="7" fillId="13" borderId="1" xfId="0" applyNumberFormat="1" applyFont="1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1" fontId="5" fillId="15" borderId="1" xfId="0" applyNumberFormat="1" applyFont="1" applyFill="1" applyBorder="1" applyAlignment="1">
      <alignment horizontal="center" vertical="center"/>
    </xf>
    <xf numFmtId="0" fontId="0" fillId="11" borderId="4" xfId="0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SCG\Rang%20liste%20-%20STSCG\rang%20liste%20&#382;ene\Rang%20lista%20KADETKIN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18"/>
      <sheetName val="2018-19"/>
      <sheetName val="2019-20"/>
      <sheetName val="2020-21"/>
      <sheetName val="2021-22"/>
      <sheetName val="2022-23"/>
      <sheetName val="2023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W6">
            <v>883.8048</v>
          </cell>
        </row>
        <row r="7">
          <cell r="W7">
            <v>697.8</v>
          </cell>
        </row>
        <row r="8">
          <cell r="W8">
            <v>635.08400000000006</v>
          </cell>
        </row>
        <row r="9">
          <cell r="W9">
            <v>532.70000000000005</v>
          </cell>
        </row>
        <row r="10">
          <cell r="W10">
            <v>515</v>
          </cell>
        </row>
        <row r="11">
          <cell r="W11">
            <v>468.16399999999999</v>
          </cell>
        </row>
        <row r="13">
          <cell r="W13">
            <v>300</v>
          </cell>
        </row>
        <row r="14">
          <cell r="W14">
            <v>243.4</v>
          </cell>
        </row>
        <row r="15">
          <cell r="W15">
            <v>242.8</v>
          </cell>
        </row>
        <row r="16">
          <cell r="W16">
            <v>242</v>
          </cell>
        </row>
        <row r="18">
          <cell r="W18">
            <v>228.2</v>
          </cell>
        </row>
        <row r="20">
          <cell r="W20">
            <v>70</v>
          </cell>
        </row>
        <row r="21">
          <cell r="W21">
            <v>60</v>
          </cell>
        </row>
        <row r="22">
          <cell r="W22">
            <v>60</v>
          </cell>
        </row>
        <row r="23">
          <cell r="W23">
            <v>29</v>
          </cell>
        </row>
        <row r="25">
          <cell r="W25">
            <v>14</v>
          </cell>
        </row>
        <row r="26">
          <cell r="W26">
            <v>9.0959999999999983</v>
          </cell>
        </row>
        <row r="27">
          <cell r="W27">
            <v>8.3759999999999994</v>
          </cell>
        </row>
        <row r="28">
          <cell r="W28">
            <v>8.1199999999999992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="70" zoomScaleNormal="70" workbookViewId="0">
      <selection activeCell="Y23" sqref="A1:Y23"/>
    </sheetView>
  </sheetViews>
  <sheetFormatPr defaultRowHeight="15.75"/>
  <cols>
    <col min="2" max="2" width="17.75" customWidth="1"/>
    <col min="3" max="3" width="11.375" customWidth="1"/>
  </cols>
  <sheetData>
    <row r="1" spans="1:25" ht="16.5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5" ht="16.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ht="30.75" thickBot="1">
      <c r="A3" s="48" t="s">
        <v>1</v>
      </c>
      <c r="B3" s="49" t="s">
        <v>2</v>
      </c>
      <c r="C3" s="49" t="s">
        <v>3</v>
      </c>
      <c r="D3" s="50" t="s">
        <v>4</v>
      </c>
      <c r="E3" s="52" t="s">
        <v>5</v>
      </c>
      <c r="F3" s="53"/>
      <c r="G3" s="54" t="s">
        <v>6</v>
      </c>
      <c r="H3" s="55"/>
      <c r="I3" s="56" t="s">
        <v>7</v>
      </c>
      <c r="J3" s="56"/>
      <c r="K3" s="57" t="s">
        <v>8</v>
      </c>
      <c r="L3" s="57"/>
      <c r="M3" s="43" t="s">
        <v>9</v>
      </c>
      <c r="N3" s="45"/>
      <c r="O3" s="43" t="s">
        <v>10</v>
      </c>
      <c r="P3" s="44"/>
      <c r="Q3" s="43" t="s">
        <v>11</v>
      </c>
      <c r="R3" s="44"/>
      <c r="S3" s="43" t="s">
        <v>12</v>
      </c>
      <c r="T3" s="45"/>
      <c r="U3" s="12" t="s">
        <v>13</v>
      </c>
      <c r="V3" s="12" t="s">
        <v>14</v>
      </c>
      <c r="W3" s="13" t="s">
        <v>15</v>
      </c>
    </row>
    <row r="4" spans="1:25" ht="16.5" thickBot="1">
      <c r="A4" s="48"/>
      <c r="B4" s="49"/>
      <c r="C4" s="49"/>
      <c r="D4" s="51"/>
      <c r="E4" s="15" t="s">
        <v>16</v>
      </c>
      <c r="F4" s="16">
        <v>0.2</v>
      </c>
      <c r="G4" s="17" t="s">
        <v>16</v>
      </c>
      <c r="H4" s="17">
        <v>0.5</v>
      </c>
      <c r="I4" s="18" t="s">
        <v>17</v>
      </c>
      <c r="J4" s="18" t="s">
        <v>16</v>
      </c>
      <c r="K4" s="19" t="s">
        <v>17</v>
      </c>
      <c r="L4" s="19" t="s">
        <v>16</v>
      </c>
      <c r="M4" s="20" t="s">
        <v>17</v>
      </c>
      <c r="N4" s="20" t="s">
        <v>16</v>
      </c>
      <c r="O4" s="20" t="s">
        <v>17</v>
      </c>
      <c r="P4" s="20" t="s">
        <v>16</v>
      </c>
      <c r="Q4" s="20" t="s">
        <v>17</v>
      </c>
      <c r="R4" s="20" t="s">
        <v>16</v>
      </c>
      <c r="S4" s="20" t="s">
        <v>17</v>
      </c>
      <c r="T4" s="20" t="s">
        <v>16</v>
      </c>
      <c r="U4" s="21" t="s">
        <v>16</v>
      </c>
      <c r="V4" s="21" t="s">
        <v>16</v>
      </c>
      <c r="W4" s="13" t="s">
        <v>16</v>
      </c>
    </row>
    <row r="5" spans="1:25" ht="16.5" thickBot="1">
      <c r="A5" s="22">
        <f t="shared" ref="A5:A23" si="0">A4+1</f>
        <v>1</v>
      </c>
      <c r="B5" s="23" t="s">
        <v>18</v>
      </c>
      <c r="C5" s="23" t="s">
        <v>19</v>
      </c>
      <c r="D5" s="23">
        <v>2010</v>
      </c>
      <c r="E5" s="24">
        <f>'[1]2022-23'!W6</f>
        <v>883.8048</v>
      </c>
      <c r="F5" s="25">
        <f t="shared" ref="F5:F23" si="1">E5*20/100</f>
        <v>176.76096000000001</v>
      </c>
      <c r="G5" s="26">
        <v>14</v>
      </c>
      <c r="H5" s="27">
        <f>G5*50/100</f>
        <v>7</v>
      </c>
      <c r="I5" s="28">
        <v>1</v>
      </c>
      <c r="J5" s="29">
        <v>180</v>
      </c>
      <c r="K5" s="30" t="s">
        <v>20</v>
      </c>
      <c r="L5" s="31">
        <v>200</v>
      </c>
      <c r="M5" s="32" t="s">
        <v>20</v>
      </c>
      <c r="N5" s="33">
        <v>180</v>
      </c>
      <c r="O5" s="32" t="s">
        <v>20</v>
      </c>
      <c r="P5" s="33">
        <v>180</v>
      </c>
      <c r="Q5" s="32" t="s">
        <v>21</v>
      </c>
      <c r="R5" s="33">
        <v>120</v>
      </c>
      <c r="S5" s="32" t="s">
        <v>20</v>
      </c>
      <c r="T5" s="33">
        <v>180</v>
      </c>
      <c r="U5" s="34">
        <v>15</v>
      </c>
      <c r="V5" s="34">
        <v>15</v>
      </c>
      <c r="W5" s="35">
        <f t="shared" ref="W5:W23" si="2">F5+H5+J5+L5+P5+R5+T5+U5+V5+N5</f>
        <v>1253.7609600000001</v>
      </c>
      <c r="Y5">
        <v>1253.7609600000001</v>
      </c>
    </row>
    <row r="6" spans="1:25" ht="16.5" thickBot="1">
      <c r="A6" s="22">
        <f t="shared" si="0"/>
        <v>2</v>
      </c>
      <c r="B6" s="36" t="s">
        <v>22</v>
      </c>
      <c r="C6" s="36" t="s">
        <v>19</v>
      </c>
      <c r="D6" s="23">
        <v>2010</v>
      </c>
      <c r="E6" s="24">
        <f>'[1]2022-23'!W10</f>
        <v>515</v>
      </c>
      <c r="F6" s="25">
        <f t="shared" si="1"/>
        <v>103</v>
      </c>
      <c r="G6" s="26"/>
      <c r="H6" s="27">
        <f>G6*50/100</f>
        <v>0</v>
      </c>
      <c r="I6" s="28">
        <v>4</v>
      </c>
      <c r="J6" s="29">
        <v>110</v>
      </c>
      <c r="K6" s="30" t="s">
        <v>23</v>
      </c>
      <c r="L6" s="31">
        <v>160</v>
      </c>
      <c r="M6" s="32" t="s">
        <v>21</v>
      </c>
      <c r="N6" s="33">
        <v>120</v>
      </c>
      <c r="O6" s="32" t="s">
        <v>21</v>
      </c>
      <c r="P6" s="33">
        <v>120</v>
      </c>
      <c r="Q6" s="32" t="s">
        <v>24</v>
      </c>
      <c r="R6" s="33">
        <v>90</v>
      </c>
      <c r="S6" s="32" t="s">
        <v>24</v>
      </c>
      <c r="T6" s="33">
        <v>90</v>
      </c>
      <c r="U6" s="34">
        <v>6</v>
      </c>
      <c r="V6" s="34">
        <v>6</v>
      </c>
      <c r="W6" s="35">
        <f t="shared" si="2"/>
        <v>805</v>
      </c>
      <c r="Y6">
        <v>805</v>
      </c>
    </row>
    <row r="7" spans="1:25" ht="16.5" thickBot="1">
      <c r="A7" s="22">
        <f t="shared" si="0"/>
        <v>3</v>
      </c>
      <c r="B7" s="23" t="s">
        <v>25</v>
      </c>
      <c r="C7" s="23" t="s">
        <v>26</v>
      </c>
      <c r="D7" s="23">
        <v>2010</v>
      </c>
      <c r="E7" s="24">
        <f>'[1]2022-23'!W7</f>
        <v>697.8</v>
      </c>
      <c r="F7" s="25">
        <f t="shared" si="1"/>
        <v>139.56</v>
      </c>
      <c r="G7" s="26">
        <v>6</v>
      </c>
      <c r="H7" s="27">
        <v>0</v>
      </c>
      <c r="I7" s="28">
        <v>5</v>
      </c>
      <c r="J7" s="29">
        <v>100</v>
      </c>
      <c r="K7" s="30" t="s">
        <v>21</v>
      </c>
      <c r="L7" s="31">
        <v>130</v>
      </c>
      <c r="M7" s="32"/>
      <c r="N7" s="33">
        <v>0</v>
      </c>
      <c r="O7" s="32" t="s">
        <v>23</v>
      </c>
      <c r="P7" s="33">
        <v>150</v>
      </c>
      <c r="Q7" s="32" t="s">
        <v>24</v>
      </c>
      <c r="R7" s="33">
        <v>90</v>
      </c>
      <c r="S7" s="32" t="s">
        <v>24</v>
      </c>
      <c r="T7" s="33">
        <v>90</v>
      </c>
      <c r="U7" s="34">
        <v>9</v>
      </c>
      <c r="V7" s="34">
        <v>3</v>
      </c>
      <c r="W7" s="35">
        <f t="shared" si="2"/>
        <v>711.56</v>
      </c>
      <c r="Y7">
        <v>711.56</v>
      </c>
    </row>
    <row r="8" spans="1:25" ht="16.5" thickBot="1">
      <c r="A8" s="22">
        <f t="shared" si="0"/>
        <v>4</v>
      </c>
      <c r="B8" s="23" t="s">
        <v>27</v>
      </c>
      <c r="C8" s="23" t="s">
        <v>28</v>
      </c>
      <c r="D8" s="37">
        <v>2009</v>
      </c>
      <c r="E8" s="24">
        <f>'[1]2022-23'!W11</f>
        <v>468.16399999999999</v>
      </c>
      <c r="F8" s="25">
        <f t="shared" si="1"/>
        <v>93.632799999999989</v>
      </c>
      <c r="G8" s="26">
        <v>5</v>
      </c>
      <c r="H8" s="27">
        <f t="shared" ref="H8:H13" si="3">G8*50/100</f>
        <v>2.5</v>
      </c>
      <c r="I8" s="28">
        <v>6</v>
      </c>
      <c r="J8" s="29">
        <v>95</v>
      </c>
      <c r="K8" s="30" t="s">
        <v>24</v>
      </c>
      <c r="L8" s="31">
        <v>100</v>
      </c>
      <c r="M8" s="32" t="s">
        <v>23</v>
      </c>
      <c r="N8" s="33">
        <v>150</v>
      </c>
      <c r="O8" s="32" t="s">
        <v>24</v>
      </c>
      <c r="P8" s="33">
        <v>90</v>
      </c>
      <c r="Q8" s="32"/>
      <c r="R8" s="33"/>
      <c r="S8" s="32"/>
      <c r="T8" s="33">
        <v>3</v>
      </c>
      <c r="U8" s="34">
        <v>3</v>
      </c>
      <c r="V8" s="34">
        <v>12</v>
      </c>
      <c r="W8" s="35">
        <f t="shared" si="2"/>
        <v>549.13279999999997</v>
      </c>
      <c r="Y8">
        <v>549.13279999999997</v>
      </c>
    </row>
    <row r="9" spans="1:25" ht="16.5" thickBot="1">
      <c r="A9" s="22">
        <f t="shared" si="0"/>
        <v>5</v>
      </c>
      <c r="B9" s="23" t="s">
        <v>29</v>
      </c>
      <c r="C9" s="23" t="s">
        <v>28</v>
      </c>
      <c r="D9" s="37">
        <v>2009</v>
      </c>
      <c r="E9" s="24">
        <f>'[1]2022-23'!W8</f>
        <v>635.08400000000006</v>
      </c>
      <c r="F9" s="25">
        <f t="shared" si="1"/>
        <v>127.0168</v>
      </c>
      <c r="G9" s="26">
        <v>5</v>
      </c>
      <c r="H9" s="27">
        <f t="shared" si="3"/>
        <v>2.5</v>
      </c>
      <c r="I9" s="28">
        <v>7</v>
      </c>
      <c r="J9" s="29">
        <v>90</v>
      </c>
      <c r="K9" s="30" t="s">
        <v>21</v>
      </c>
      <c r="L9" s="31">
        <v>130</v>
      </c>
      <c r="M9" s="32" t="s">
        <v>24</v>
      </c>
      <c r="N9" s="33">
        <v>90</v>
      </c>
      <c r="O9" s="32" t="s">
        <v>24</v>
      </c>
      <c r="P9" s="33">
        <v>90</v>
      </c>
      <c r="Q9" s="32"/>
      <c r="R9" s="33"/>
      <c r="S9" s="32"/>
      <c r="T9" s="33">
        <v>0</v>
      </c>
      <c r="U9" s="34">
        <v>9</v>
      </c>
      <c r="V9" s="34">
        <v>3</v>
      </c>
      <c r="W9" s="35">
        <f t="shared" si="2"/>
        <v>541.51679999999999</v>
      </c>
      <c r="Y9">
        <v>541.51679999999999</v>
      </c>
    </row>
    <row r="10" spans="1:25" ht="16.5" thickBot="1">
      <c r="A10" s="22">
        <f t="shared" si="0"/>
        <v>6</v>
      </c>
      <c r="B10" s="23" t="s">
        <v>30</v>
      </c>
      <c r="C10" s="23" t="s">
        <v>26</v>
      </c>
      <c r="D10" s="23">
        <v>2010</v>
      </c>
      <c r="E10" s="24">
        <f>'[1]2022-23'!W9</f>
        <v>532.70000000000005</v>
      </c>
      <c r="F10" s="25">
        <f t="shared" si="1"/>
        <v>106.54</v>
      </c>
      <c r="G10" s="26">
        <v>7</v>
      </c>
      <c r="H10" s="27">
        <f t="shared" si="3"/>
        <v>3.5</v>
      </c>
      <c r="I10" s="28">
        <v>2</v>
      </c>
      <c r="J10" s="29">
        <v>150</v>
      </c>
      <c r="K10" s="30" t="s">
        <v>24</v>
      </c>
      <c r="L10" s="31">
        <v>100</v>
      </c>
      <c r="M10" s="32"/>
      <c r="N10" s="33">
        <v>0</v>
      </c>
      <c r="O10" s="32"/>
      <c r="P10" s="33"/>
      <c r="Q10" s="32" t="s">
        <v>24</v>
      </c>
      <c r="R10" s="33">
        <v>90</v>
      </c>
      <c r="S10" s="33"/>
      <c r="T10" s="33">
        <v>0</v>
      </c>
      <c r="U10" s="34">
        <v>9</v>
      </c>
      <c r="V10" s="34">
        <v>6</v>
      </c>
      <c r="W10" s="35">
        <f t="shared" si="2"/>
        <v>465.04</v>
      </c>
      <c r="Y10">
        <v>465.04</v>
      </c>
    </row>
    <row r="11" spans="1:25" ht="16.5" thickBot="1">
      <c r="A11" s="22">
        <f t="shared" si="0"/>
        <v>7</v>
      </c>
      <c r="B11" s="23" t="s">
        <v>31</v>
      </c>
      <c r="C11" s="23" t="s">
        <v>19</v>
      </c>
      <c r="D11" s="23">
        <v>2012</v>
      </c>
      <c r="E11" s="24">
        <f>'[1]2022-23'!W18</f>
        <v>228.2</v>
      </c>
      <c r="F11" s="25">
        <f t="shared" si="1"/>
        <v>45.64</v>
      </c>
      <c r="G11" s="26"/>
      <c r="H11" s="27">
        <f t="shared" si="3"/>
        <v>0</v>
      </c>
      <c r="I11" s="28">
        <v>3</v>
      </c>
      <c r="J11" s="29">
        <v>125</v>
      </c>
      <c r="K11" s="30"/>
      <c r="L11" s="31">
        <v>3</v>
      </c>
      <c r="M11" s="33">
        <v>3</v>
      </c>
      <c r="N11" s="33">
        <v>120</v>
      </c>
      <c r="O11" s="32" t="s">
        <v>24</v>
      </c>
      <c r="P11" s="33">
        <v>90</v>
      </c>
      <c r="Q11" s="33"/>
      <c r="R11" s="33"/>
      <c r="S11" s="33"/>
      <c r="T11" s="33">
        <v>3</v>
      </c>
      <c r="U11" s="34">
        <v>3</v>
      </c>
      <c r="V11" s="34">
        <v>3</v>
      </c>
      <c r="W11" s="35">
        <f t="shared" si="2"/>
        <v>392.64</v>
      </c>
      <c r="Y11">
        <v>392.64</v>
      </c>
    </row>
    <row r="12" spans="1:25" ht="16.5" thickBot="1">
      <c r="A12" s="22">
        <f t="shared" si="0"/>
        <v>8</v>
      </c>
      <c r="B12" s="23" t="s">
        <v>32</v>
      </c>
      <c r="C12" s="23" t="s">
        <v>26</v>
      </c>
      <c r="D12" s="23">
        <v>2012</v>
      </c>
      <c r="E12" s="24">
        <f>'[1]2022-23'!W14</f>
        <v>243.4</v>
      </c>
      <c r="F12" s="25">
        <f t="shared" si="1"/>
        <v>48.68</v>
      </c>
      <c r="G12" s="26"/>
      <c r="H12" s="27">
        <f t="shared" si="3"/>
        <v>0</v>
      </c>
      <c r="I12" s="28">
        <v>8</v>
      </c>
      <c r="J12" s="29">
        <v>85</v>
      </c>
      <c r="K12" s="30"/>
      <c r="L12" s="31"/>
      <c r="M12" s="33"/>
      <c r="N12" s="33">
        <v>0</v>
      </c>
      <c r="O12" s="32" t="s">
        <v>21</v>
      </c>
      <c r="P12" s="33">
        <v>120</v>
      </c>
      <c r="Q12" s="33"/>
      <c r="R12" s="33"/>
      <c r="S12" s="33" t="s">
        <v>24</v>
      </c>
      <c r="T12" s="33">
        <v>90</v>
      </c>
      <c r="U12" s="34">
        <v>3</v>
      </c>
      <c r="V12" s="34">
        <v>6</v>
      </c>
      <c r="W12" s="35">
        <f t="shared" si="2"/>
        <v>352.68</v>
      </c>
      <c r="Y12">
        <v>352.68</v>
      </c>
    </row>
    <row r="13" spans="1:25" ht="16.5" thickBot="1">
      <c r="A13" s="22">
        <f t="shared" si="0"/>
        <v>9</v>
      </c>
      <c r="B13" s="23" t="s">
        <v>33</v>
      </c>
      <c r="C13" s="23" t="s">
        <v>28</v>
      </c>
      <c r="D13" s="23">
        <v>2010</v>
      </c>
      <c r="E13" s="24">
        <f>'[1]2022-23'!W16</f>
        <v>242</v>
      </c>
      <c r="F13" s="25">
        <f t="shared" si="1"/>
        <v>48.4</v>
      </c>
      <c r="G13" s="26"/>
      <c r="H13" s="27">
        <f t="shared" si="3"/>
        <v>0</v>
      </c>
      <c r="I13" s="28"/>
      <c r="J13" s="29">
        <v>0</v>
      </c>
      <c r="K13" s="30"/>
      <c r="L13" s="31"/>
      <c r="M13" s="32" t="s">
        <v>24</v>
      </c>
      <c r="N13" s="33">
        <v>90</v>
      </c>
      <c r="O13" s="32" t="s">
        <v>24</v>
      </c>
      <c r="P13" s="33">
        <v>90</v>
      </c>
      <c r="Q13" s="33"/>
      <c r="R13" s="33"/>
      <c r="S13" s="32"/>
      <c r="T13" s="33">
        <v>3</v>
      </c>
      <c r="U13" s="34">
        <v>0</v>
      </c>
      <c r="V13" s="34"/>
      <c r="W13" s="35">
        <f t="shared" si="2"/>
        <v>231.4</v>
      </c>
      <c r="Y13">
        <v>231.4</v>
      </c>
    </row>
    <row r="14" spans="1:25" ht="16.5" thickBot="1">
      <c r="A14" s="22">
        <f t="shared" si="0"/>
        <v>10</v>
      </c>
      <c r="B14" s="23" t="s">
        <v>34</v>
      </c>
      <c r="C14" s="23" t="s">
        <v>35</v>
      </c>
      <c r="D14" s="23">
        <v>2010</v>
      </c>
      <c r="E14" s="24">
        <f>'[1]2022-23'!W15</f>
        <v>242.8</v>
      </c>
      <c r="F14" s="25">
        <f t="shared" si="1"/>
        <v>48.56</v>
      </c>
      <c r="G14" s="26"/>
      <c r="H14" s="27">
        <v>0</v>
      </c>
      <c r="I14" s="28">
        <v>9</v>
      </c>
      <c r="J14" s="29">
        <v>80</v>
      </c>
      <c r="K14" s="30"/>
      <c r="L14" s="31"/>
      <c r="M14" s="32" t="s">
        <v>24</v>
      </c>
      <c r="N14" s="33">
        <v>90</v>
      </c>
      <c r="O14" s="32"/>
      <c r="P14" s="33"/>
      <c r="Q14" s="33"/>
      <c r="R14" s="33"/>
      <c r="S14" s="33"/>
      <c r="T14" s="33">
        <v>0</v>
      </c>
      <c r="U14" s="34">
        <v>6</v>
      </c>
      <c r="V14" s="34">
        <v>3</v>
      </c>
      <c r="W14" s="35">
        <f t="shared" si="2"/>
        <v>227.56</v>
      </c>
      <c r="Y14">
        <v>227.56</v>
      </c>
    </row>
    <row r="15" spans="1:25" ht="16.5" thickBot="1">
      <c r="A15" s="22">
        <f t="shared" si="0"/>
        <v>11</v>
      </c>
      <c r="B15" s="23" t="s">
        <v>36</v>
      </c>
      <c r="C15" s="23" t="s">
        <v>35</v>
      </c>
      <c r="D15" s="23">
        <v>2013</v>
      </c>
      <c r="E15" s="24">
        <f>'[1]2022-23'!W20</f>
        <v>70</v>
      </c>
      <c r="F15" s="25">
        <f t="shared" si="1"/>
        <v>14</v>
      </c>
      <c r="G15" s="38"/>
      <c r="H15" s="27">
        <f t="shared" ref="H15:H23" si="4">G15*50/100</f>
        <v>0</v>
      </c>
      <c r="I15" s="28">
        <v>10</v>
      </c>
      <c r="J15" s="29">
        <v>75</v>
      </c>
      <c r="K15" s="30"/>
      <c r="L15" s="31"/>
      <c r="M15" s="33"/>
      <c r="N15" s="33">
        <v>0</v>
      </c>
      <c r="O15" s="32"/>
      <c r="P15" s="33"/>
      <c r="Q15" s="33"/>
      <c r="R15" s="33"/>
      <c r="S15" s="33"/>
      <c r="T15" s="33">
        <v>0</v>
      </c>
      <c r="U15" s="34">
        <v>0</v>
      </c>
      <c r="V15" s="34">
        <v>3</v>
      </c>
      <c r="W15" s="35">
        <f t="shared" si="2"/>
        <v>92</v>
      </c>
      <c r="Y15">
        <v>92</v>
      </c>
    </row>
    <row r="16" spans="1:25" ht="16.5" thickBot="1">
      <c r="A16" s="22">
        <f t="shared" si="0"/>
        <v>12</v>
      </c>
      <c r="B16" s="23" t="s">
        <v>37</v>
      </c>
      <c r="C16" s="23" t="s">
        <v>19</v>
      </c>
      <c r="D16" s="23">
        <v>2011</v>
      </c>
      <c r="E16" s="24">
        <f>'[1]2022-23'!W13</f>
        <v>300</v>
      </c>
      <c r="F16" s="25">
        <f t="shared" si="1"/>
        <v>60</v>
      </c>
      <c r="G16" s="26"/>
      <c r="H16" s="27">
        <f t="shared" si="4"/>
        <v>0</v>
      </c>
      <c r="I16" s="28"/>
      <c r="J16" s="29">
        <v>0</v>
      </c>
      <c r="K16" s="30"/>
      <c r="L16" s="31"/>
      <c r="M16" s="32"/>
      <c r="N16" s="33">
        <v>0</v>
      </c>
      <c r="O16" s="32"/>
      <c r="P16" s="33"/>
      <c r="Q16" s="32"/>
      <c r="R16" s="33"/>
      <c r="S16" s="32"/>
      <c r="T16" s="33">
        <v>0</v>
      </c>
      <c r="U16" s="34">
        <v>0</v>
      </c>
      <c r="V16" s="34"/>
      <c r="W16" s="35">
        <f t="shared" si="2"/>
        <v>60</v>
      </c>
      <c r="Y16">
        <v>60</v>
      </c>
    </row>
    <row r="17" spans="1:25" ht="16.5" thickBot="1">
      <c r="A17" s="22">
        <f t="shared" si="0"/>
        <v>13</v>
      </c>
      <c r="B17" s="39" t="s">
        <v>38</v>
      </c>
      <c r="C17" s="23" t="s">
        <v>39</v>
      </c>
      <c r="D17" s="23">
        <v>2010</v>
      </c>
      <c r="E17" s="24">
        <f>'[1]2022-23'!W21</f>
        <v>60</v>
      </c>
      <c r="F17" s="25">
        <f t="shared" si="1"/>
        <v>12</v>
      </c>
      <c r="G17" s="26"/>
      <c r="H17" s="27">
        <f t="shared" si="4"/>
        <v>0</v>
      </c>
      <c r="I17" s="28"/>
      <c r="J17" s="29">
        <v>0</v>
      </c>
      <c r="K17" s="40"/>
      <c r="L17" s="31"/>
      <c r="M17" s="33"/>
      <c r="N17" s="33">
        <v>0</v>
      </c>
      <c r="O17" s="32"/>
      <c r="P17" s="33"/>
      <c r="Q17" s="33"/>
      <c r="R17" s="33"/>
      <c r="S17" s="33"/>
      <c r="T17" s="33">
        <v>0</v>
      </c>
      <c r="U17" s="34">
        <v>0</v>
      </c>
      <c r="V17" s="34"/>
      <c r="W17" s="35">
        <f t="shared" si="2"/>
        <v>12</v>
      </c>
      <c r="Y17">
        <v>12</v>
      </c>
    </row>
    <row r="18" spans="1:25" ht="16.5" thickBot="1">
      <c r="A18" s="22">
        <f t="shared" si="0"/>
        <v>14</v>
      </c>
      <c r="B18" s="23" t="s">
        <v>40</v>
      </c>
      <c r="C18" s="23" t="s">
        <v>41</v>
      </c>
      <c r="D18" s="41">
        <v>2012</v>
      </c>
      <c r="E18" s="24">
        <f>'[1]2022-23'!W22</f>
        <v>60</v>
      </c>
      <c r="F18" s="25">
        <f t="shared" si="1"/>
        <v>12</v>
      </c>
      <c r="G18" s="38"/>
      <c r="H18" s="27">
        <f t="shared" si="4"/>
        <v>0</v>
      </c>
      <c r="I18" s="28"/>
      <c r="J18" s="29">
        <v>0</v>
      </c>
      <c r="K18" s="30"/>
      <c r="L18" s="31"/>
      <c r="M18" s="33"/>
      <c r="N18" s="33">
        <v>0</v>
      </c>
      <c r="O18" s="32"/>
      <c r="P18" s="33"/>
      <c r="Q18" s="33"/>
      <c r="R18" s="33"/>
      <c r="S18" s="33"/>
      <c r="T18" s="33">
        <v>0</v>
      </c>
      <c r="U18" s="34">
        <v>0</v>
      </c>
      <c r="V18" s="34"/>
      <c r="W18" s="35">
        <f t="shared" si="2"/>
        <v>12</v>
      </c>
      <c r="Y18">
        <v>12</v>
      </c>
    </row>
    <row r="19" spans="1:25" ht="16.5" thickBot="1">
      <c r="A19" s="22">
        <f t="shared" si="0"/>
        <v>15</v>
      </c>
      <c r="B19" s="23" t="s">
        <v>42</v>
      </c>
      <c r="C19" s="23" t="s">
        <v>41</v>
      </c>
      <c r="D19" s="41">
        <v>2011</v>
      </c>
      <c r="E19" s="24">
        <f>'[1]2022-23'!W23</f>
        <v>29</v>
      </c>
      <c r="F19" s="25">
        <f t="shared" si="1"/>
        <v>5.8</v>
      </c>
      <c r="G19" s="38"/>
      <c r="H19" s="27">
        <f t="shared" si="4"/>
        <v>0</v>
      </c>
      <c r="I19" s="28"/>
      <c r="J19" s="29">
        <v>0</v>
      </c>
      <c r="K19" s="30"/>
      <c r="L19" s="31"/>
      <c r="M19" s="33"/>
      <c r="N19" s="33">
        <v>0</v>
      </c>
      <c r="O19" s="32"/>
      <c r="P19" s="33"/>
      <c r="Q19" s="33"/>
      <c r="R19" s="33"/>
      <c r="S19" s="33"/>
      <c r="T19" s="33">
        <v>0</v>
      </c>
      <c r="U19" s="34">
        <v>0</v>
      </c>
      <c r="V19" s="34"/>
      <c r="W19" s="35">
        <f t="shared" si="2"/>
        <v>5.8</v>
      </c>
      <c r="Y19">
        <v>5.8</v>
      </c>
    </row>
    <row r="20" spans="1:25" ht="16.5" thickBot="1">
      <c r="A20" s="22">
        <f t="shared" si="0"/>
        <v>16</v>
      </c>
      <c r="B20" s="36" t="s">
        <v>43</v>
      </c>
      <c r="C20" s="36" t="s">
        <v>19</v>
      </c>
      <c r="D20" s="41">
        <v>2013</v>
      </c>
      <c r="E20" s="24">
        <f>'[1]2022-23'!W25</f>
        <v>14</v>
      </c>
      <c r="F20" s="25">
        <f t="shared" si="1"/>
        <v>2.8</v>
      </c>
      <c r="G20" s="38"/>
      <c r="H20" s="27">
        <f t="shared" si="4"/>
        <v>0</v>
      </c>
      <c r="I20" s="28"/>
      <c r="J20" s="29">
        <v>0</v>
      </c>
      <c r="K20" s="30"/>
      <c r="L20" s="31"/>
      <c r="M20" s="33"/>
      <c r="N20" s="33">
        <v>0</v>
      </c>
      <c r="O20" s="32"/>
      <c r="P20" s="33"/>
      <c r="Q20" s="33"/>
      <c r="R20" s="33"/>
      <c r="S20" s="33"/>
      <c r="T20" s="33">
        <v>0</v>
      </c>
      <c r="U20" s="34">
        <v>0</v>
      </c>
      <c r="V20" s="34"/>
      <c r="W20" s="35">
        <f t="shared" si="2"/>
        <v>2.8</v>
      </c>
      <c r="Y20">
        <v>2.8</v>
      </c>
    </row>
    <row r="21" spans="1:25" ht="16.5" thickBot="1">
      <c r="A21" s="22">
        <f t="shared" si="0"/>
        <v>17</v>
      </c>
      <c r="B21" s="42" t="s">
        <v>44</v>
      </c>
      <c r="C21" s="42" t="s">
        <v>35</v>
      </c>
      <c r="D21" s="37">
        <v>2009</v>
      </c>
      <c r="E21" s="24">
        <f>'[1]2022-23'!W26</f>
        <v>9.0959999999999983</v>
      </c>
      <c r="F21" s="25">
        <f t="shared" si="1"/>
        <v>1.8191999999999995</v>
      </c>
      <c r="G21" s="38"/>
      <c r="H21" s="27">
        <f t="shared" si="4"/>
        <v>0</v>
      </c>
      <c r="I21" s="28"/>
      <c r="J21" s="29">
        <v>0</v>
      </c>
      <c r="K21" s="30"/>
      <c r="L21" s="31"/>
      <c r="M21" s="33"/>
      <c r="N21" s="33">
        <v>0</v>
      </c>
      <c r="O21" s="32"/>
      <c r="P21" s="33"/>
      <c r="Q21" s="33"/>
      <c r="R21" s="33"/>
      <c r="S21" s="33"/>
      <c r="T21" s="33">
        <v>0</v>
      </c>
      <c r="U21" s="34">
        <v>0</v>
      </c>
      <c r="V21" s="34"/>
      <c r="W21" s="35">
        <f t="shared" si="2"/>
        <v>1.8191999999999995</v>
      </c>
      <c r="Y21">
        <v>1.8191999999999995</v>
      </c>
    </row>
    <row r="22" spans="1:25" ht="16.5" thickBot="1">
      <c r="A22" s="22">
        <f t="shared" si="0"/>
        <v>18</v>
      </c>
      <c r="B22" s="23" t="s">
        <v>45</v>
      </c>
      <c r="C22" s="23" t="s">
        <v>35</v>
      </c>
      <c r="D22" s="37">
        <v>2009</v>
      </c>
      <c r="E22" s="24">
        <f>'[1]2022-23'!W27</f>
        <v>8.3759999999999994</v>
      </c>
      <c r="F22" s="25">
        <f t="shared" si="1"/>
        <v>1.6751999999999998</v>
      </c>
      <c r="G22" s="38"/>
      <c r="H22" s="27">
        <f t="shared" si="4"/>
        <v>0</v>
      </c>
      <c r="I22" s="28"/>
      <c r="J22" s="29">
        <v>0</v>
      </c>
      <c r="K22" s="40"/>
      <c r="L22" s="31"/>
      <c r="M22" s="33"/>
      <c r="N22" s="33">
        <v>0</v>
      </c>
      <c r="O22" s="32"/>
      <c r="P22" s="33"/>
      <c r="Q22" s="33"/>
      <c r="R22" s="33"/>
      <c r="S22" s="33"/>
      <c r="T22" s="33">
        <v>0</v>
      </c>
      <c r="U22" s="34">
        <v>0</v>
      </c>
      <c r="V22" s="34"/>
      <c r="W22" s="35">
        <f t="shared" si="2"/>
        <v>1.6751999999999998</v>
      </c>
      <c r="Y22">
        <v>1.6751999999999998</v>
      </c>
    </row>
    <row r="23" spans="1:25" ht="16.5" thickBot="1">
      <c r="A23" s="22">
        <f t="shared" si="0"/>
        <v>19</v>
      </c>
      <c r="B23" s="23" t="s">
        <v>46</v>
      </c>
      <c r="C23" s="23" t="s">
        <v>19</v>
      </c>
      <c r="D23" s="23">
        <v>2011</v>
      </c>
      <c r="E23" s="24">
        <f>'[1]2022-23'!W28</f>
        <v>8.1199999999999992</v>
      </c>
      <c r="F23" s="25">
        <f t="shared" si="1"/>
        <v>1.6239999999999997</v>
      </c>
      <c r="G23" s="38"/>
      <c r="H23" s="27">
        <f t="shared" si="4"/>
        <v>0</v>
      </c>
      <c r="I23" s="28"/>
      <c r="J23" s="29">
        <v>0</v>
      </c>
      <c r="K23" s="30"/>
      <c r="L23" s="31"/>
      <c r="M23" s="33"/>
      <c r="N23" s="33">
        <v>0</v>
      </c>
      <c r="O23" s="32"/>
      <c r="P23" s="33"/>
      <c r="Q23" s="33"/>
      <c r="R23" s="33"/>
      <c r="S23" s="33"/>
      <c r="T23" s="33">
        <v>0</v>
      </c>
      <c r="U23" s="34">
        <v>0</v>
      </c>
      <c r="V23" s="34"/>
      <c r="W23" s="35">
        <f t="shared" si="2"/>
        <v>1.6239999999999997</v>
      </c>
      <c r="Y23">
        <v>1.6239999999999997</v>
      </c>
    </row>
  </sheetData>
  <mergeCells count="13">
    <mergeCell ref="O3:P3"/>
    <mergeCell ref="Q3:R3"/>
    <mergeCell ref="S3:T3"/>
    <mergeCell ref="A1:W2"/>
    <mergeCell ref="A3:A4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="70" zoomScaleNormal="70" workbookViewId="0">
      <selection activeCell="U16" sqref="U16"/>
    </sheetView>
  </sheetViews>
  <sheetFormatPr defaultRowHeight="15.75"/>
  <sheetData>
    <row r="1" spans="1:23" ht="16.5" customHeight="1" thickBot="1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6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0.75" customHeight="1" thickBot="1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15"/>
      <c r="G3" s="7" t="s">
        <v>6</v>
      </c>
      <c r="H3" s="8"/>
      <c r="I3" s="18" t="s">
        <v>7</v>
      </c>
      <c r="J3" s="18"/>
      <c r="K3" s="19" t="s">
        <v>8</v>
      </c>
      <c r="L3" s="19"/>
      <c r="M3" s="9" t="s">
        <v>9</v>
      </c>
      <c r="N3" s="10"/>
      <c r="O3" s="9" t="s">
        <v>10</v>
      </c>
      <c r="P3" s="11"/>
      <c r="Q3" s="9" t="s">
        <v>11</v>
      </c>
      <c r="R3" s="11"/>
      <c r="S3" s="9" t="s">
        <v>12</v>
      </c>
      <c r="T3" s="10"/>
      <c r="U3" s="12" t="s">
        <v>13</v>
      </c>
      <c r="V3" s="12" t="s">
        <v>14</v>
      </c>
      <c r="W3" s="13" t="s">
        <v>15</v>
      </c>
    </row>
    <row r="4" spans="1:23" ht="16.5" thickBot="1">
      <c r="A4" s="3"/>
      <c r="B4" s="4"/>
      <c r="C4" s="4"/>
      <c r="D4" s="14"/>
      <c r="E4" s="15" t="s">
        <v>16</v>
      </c>
      <c r="F4" s="16">
        <v>0.2</v>
      </c>
      <c r="G4" s="17" t="s">
        <v>16</v>
      </c>
      <c r="H4" s="17">
        <v>0.5</v>
      </c>
      <c r="I4" s="18" t="s">
        <v>17</v>
      </c>
      <c r="J4" s="18" t="s">
        <v>16</v>
      </c>
      <c r="K4" s="19" t="s">
        <v>17</v>
      </c>
      <c r="L4" s="19" t="s">
        <v>16</v>
      </c>
      <c r="M4" s="20" t="s">
        <v>17</v>
      </c>
      <c r="N4" s="20" t="s">
        <v>16</v>
      </c>
      <c r="O4" s="20" t="s">
        <v>17</v>
      </c>
      <c r="P4" s="20" t="s">
        <v>16</v>
      </c>
      <c r="Q4" s="20" t="s">
        <v>17</v>
      </c>
      <c r="R4" s="20" t="s">
        <v>16</v>
      </c>
      <c r="S4" s="20" t="s">
        <v>17</v>
      </c>
      <c r="T4" s="20" t="s">
        <v>16</v>
      </c>
      <c r="U4" s="21" t="s">
        <v>16</v>
      </c>
      <c r="V4" s="21" t="s">
        <v>16</v>
      </c>
      <c r="W4" s="13" t="s">
        <v>16</v>
      </c>
    </row>
    <row r="5" spans="1:23" ht="16.5" thickBot="1">
      <c r="A5" s="22">
        <f t="shared" ref="A5:A10" si="0">A4+1</f>
        <v>1</v>
      </c>
      <c r="B5" s="23" t="s">
        <v>18</v>
      </c>
      <c r="C5" s="23" t="s">
        <v>19</v>
      </c>
      <c r="D5" s="23">
        <v>2010</v>
      </c>
      <c r="E5" s="24">
        <v>1254</v>
      </c>
      <c r="F5" s="25">
        <f t="shared" ref="F5:F21" si="1">E5*20/100</f>
        <v>250.8</v>
      </c>
      <c r="G5" s="26">
        <v>105</v>
      </c>
      <c r="H5" s="27">
        <v>53</v>
      </c>
      <c r="I5" s="28">
        <v>1</v>
      </c>
      <c r="J5" s="29">
        <v>180</v>
      </c>
      <c r="K5" s="30"/>
      <c r="L5" s="31"/>
      <c r="M5" s="32"/>
      <c r="N5" s="33"/>
      <c r="O5" s="32" t="s">
        <v>20</v>
      </c>
      <c r="P5" s="33">
        <v>180</v>
      </c>
      <c r="Q5" s="32"/>
      <c r="R5" s="33"/>
      <c r="S5" s="32" t="s">
        <v>23</v>
      </c>
      <c r="T5" s="33">
        <v>150</v>
      </c>
      <c r="U5" s="34">
        <v>12</v>
      </c>
      <c r="V5" s="34"/>
      <c r="W5" s="35">
        <f t="shared" ref="W5:W21" si="2">F5+H5+J5+L5+P5+R5+T5+U5+V5+N5</f>
        <v>825.8</v>
      </c>
    </row>
    <row r="6" spans="1:23" ht="16.5" thickBot="1">
      <c r="A6" s="22">
        <f t="shared" si="0"/>
        <v>2</v>
      </c>
      <c r="B6" s="23" t="s">
        <v>25</v>
      </c>
      <c r="C6" s="23" t="s">
        <v>26</v>
      </c>
      <c r="D6" s="23">
        <v>2010</v>
      </c>
      <c r="E6" s="24">
        <v>712</v>
      </c>
      <c r="F6" s="25">
        <f t="shared" si="1"/>
        <v>142.4</v>
      </c>
      <c r="G6" s="26">
        <v>23</v>
      </c>
      <c r="H6" s="27">
        <v>12</v>
      </c>
      <c r="I6" s="28">
        <v>2</v>
      </c>
      <c r="J6" s="29">
        <v>150</v>
      </c>
      <c r="K6" s="30"/>
      <c r="L6" s="31"/>
      <c r="M6" s="32"/>
      <c r="N6" s="33"/>
      <c r="O6" s="32" t="s">
        <v>23</v>
      </c>
      <c r="P6" s="33">
        <v>150</v>
      </c>
      <c r="Q6" s="32"/>
      <c r="R6" s="33"/>
      <c r="S6" s="32" t="s">
        <v>20</v>
      </c>
      <c r="T6" s="33">
        <v>180</v>
      </c>
      <c r="U6" s="34">
        <v>6</v>
      </c>
      <c r="V6" s="34"/>
      <c r="W6" s="35">
        <f t="shared" si="2"/>
        <v>640.4</v>
      </c>
    </row>
    <row r="7" spans="1:23" ht="16.5" thickBot="1">
      <c r="A7" s="22">
        <f t="shared" si="0"/>
        <v>3</v>
      </c>
      <c r="B7" s="23" t="s">
        <v>30</v>
      </c>
      <c r="C7" s="23" t="s">
        <v>26</v>
      </c>
      <c r="D7" s="23">
        <v>2010</v>
      </c>
      <c r="E7" s="24">
        <v>465</v>
      </c>
      <c r="F7" s="25">
        <f t="shared" si="1"/>
        <v>93</v>
      </c>
      <c r="G7" s="26"/>
      <c r="H7" s="27"/>
      <c r="I7" s="28">
        <v>4</v>
      </c>
      <c r="J7" s="29">
        <v>110</v>
      </c>
      <c r="K7" s="30"/>
      <c r="L7" s="31"/>
      <c r="M7" s="32"/>
      <c r="N7" s="33"/>
      <c r="O7" s="32" t="s">
        <v>21</v>
      </c>
      <c r="P7" s="33">
        <v>120</v>
      </c>
      <c r="Q7" s="32"/>
      <c r="R7" s="33"/>
      <c r="S7" s="33">
        <v>3</v>
      </c>
      <c r="T7" s="33">
        <v>120</v>
      </c>
      <c r="U7" s="34">
        <v>6</v>
      </c>
      <c r="V7" s="34"/>
      <c r="W7" s="35">
        <f t="shared" si="2"/>
        <v>449</v>
      </c>
    </row>
    <row r="8" spans="1:23" ht="16.5" thickBot="1">
      <c r="A8" s="22">
        <f t="shared" si="0"/>
        <v>4</v>
      </c>
      <c r="B8" s="36" t="s">
        <v>22</v>
      </c>
      <c r="C8" s="36" t="s">
        <v>19</v>
      </c>
      <c r="D8" s="23">
        <v>2010</v>
      </c>
      <c r="E8" s="24">
        <v>805</v>
      </c>
      <c r="F8" s="25">
        <f t="shared" si="1"/>
        <v>161</v>
      </c>
      <c r="G8" s="26">
        <v>27</v>
      </c>
      <c r="H8" s="27">
        <v>14</v>
      </c>
      <c r="I8" s="28">
        <v>3</v>
      </c>
      <c r="J8" s="29">
        <v>125</v>
      </c>
      <c r="K8" s="30"/>
      <c r="L8" s="31"/>
      <c r="M8" s="32"/>
      <c r="N8" s="33"/>
      <c r="O8" s="32" t="s">
        <v>21</v>
      </c>
      <c r="P8" s="33">
        <v>120</v>
      </c>
      <c r="Q8" s="32"/>
      <c r="R8" s="33"/>
      <c r="S8" s="32"/>
      <c r="T8" s="33"/>
      <c r="U8" s="34">
        <v>6</v>
      </c>
      <c r="V8" s="34"/>
      <c r="W8" s="35">
        <f t="shared" si="2"/>
        <v>426</v>
      </c>
    </row>
    <row r="9" spans="1:23" ht="16.5" thickBot="1">
      <c r="A9" s="22">
        <f t="shared" si="0"/>
        <v>5</v>
      </c>
      <c r="B9" s="23" t="s">
        <v>31</v>
      </c>
      <c r="C9" s="23" t="s">
        <v>19</v>
      </c>
      <c r="D9" s="23">
        <v>2012</v>
      </c>
      <c r="E9" s="24">
        <v>393</v>
      </c>
      <c r="F9" s="25">
        <f t="shared" si="1"/>
        <v>78.599999999999994</v>
      </c>
      <c r="G9" s="26">
        <v>7</v>
      </c>
      <c r="H9" s="27">
        <v>4</v>
      </c>
      <c r="I9" s="28">
        <v>6</v>
      </c>
      <c r="J9" s="29">
        <v>95</v>
      </c>
      <c r="K9" s="30"/>
      <c r="L9" s="31"/>
      <c r="M9" s="33"/>
      <c r="N9" s="33"/>
      <c r="O9" s="32" t="s">
        <v>24</v>
      </c>
      <c r="P9" s="33">
        <v>90</v>
      </c>
      <c r="Q9" s="33"/>
      <c r="R9" s="33"/>
      <c r="S9" s="33">
        <v>3</v>
      </c>
      <c r="T9" s="33">
        <v>120</v>
      </c>
      <c r="U9" s="34">
        <v>6</v>
      </c>
      <c r="V9" s="34"/>
      <c r="W9" s="35">
        <f t="shared" si="2"/>
        <v>393.6</v>
      </c>
    </row>
    <row r="10" spans="1:23" ht="16.5" thickBot="1">
      <c r="A10" s="22">
        <f t="shared" si="0"/>
        <v>6</v>
      </c>
      <c r="B10" s="23" t="s">
        <v>32</v>
      </c>
      <c r="C10" s="23" t="s">
        <v>26</v>
      </c>
      <c r="D10" s="23">
        <v>2012</v>
      </c>
      <c r="E10" s="24">
        <v>353</v>
      </c>
      <c r="F10" s="25">
        <f t="shared" si="1"/>
        <v>70.599999999999994</v>
      </c>
      <c r="G10" s="26">
        <v>7</v>
      </c>
      <c r="H10" s="27">
        <v>4</v>
      </c>
      <c r="I10" s="28">
        <v>5</v>
      </c>
      <c r="J10" s="29">
        <v>100</v>
      </c>
      <c r="K10" s="30"/>
      <c r="L10" s="31"/>
      <c r="M10" s="33"/>
      <c r="N10" s="33"/>
      <c r="O10" s="32" t="s">
        <v>24</v>
      </c>
      <c r="P10" s="33">
        <v>90</v>
      </c>
      <c r="Q10" s="33"/>
      <c r="R10" s="33"/>
      <c r="S10" s="33" t="s">
        <v>24</v>
      </c>
      <c r="T10" s="33">
        <v>90</v>
      </c>
      <c r="U10" s="34">
        <v>6</v>
      </c>
      <c r="V10" s="34"/>
      <c r="W10" s="35">
        <f t="shared" si="2"/>
        <v>360.6</v>
      </c>
    </row>
    <row r="11" spans="1:23" ht="16.5" thickBot="1">
      <c r="A11" s="22">
        <v>7</v>
      </c>
      <c r="B11" s="23" t="s">
        <v>47</v>
      </c>
      <c r="C11" s="23" t="s">
        <v>41</v>
      </c>
      <c r="D11" s="23">
        <v>2011</v>
      </c>
      <c r="E11" s="24">
        <v>0</v>
      </c>
      <c r="F11" s="25">
        <f t="shared" si="1"/>
        <v>0</v>
      </c>
      <c r="G11" s="38"/>
      <c r="H11" s="27"/>
      <c r="I11" s="28">
        <v>7</v>
      </c>
      <c r="J11" s="29">
        <v>90</v>
      </c>
      <c r="K11" s="30"/>
      <c r="L11" s="31"/>
      <c r="M11" s="33"/>
      <c r="N11" s="33"/>
      <c r="O11" s="32"/>
      <c r="P11" s="33"/>
      <c r="Q11" s="33"/>
      <c r="R11" s="33"/>
      <c r="S11" s="33"/>
      <c r="T11" s="33"/>
      <c r="U11" s="34"/>
      <c r="V11" s="34"/>
      <c r="W11" s="35">
        <f t="shared" si="2"/>
        <v>90</v>
      </c>
    </row>
    <row r="12" spans="1:23" ht="16.5" thickBot="1">
      <c r="A12" s="22">
        <f t="shared" ref="A12:A20" si="3">A11+1</f>
        <v>8</v>
      </c>
      <c r="B12" s="23" t="s">
        <v>48</v>
      </c>
      <c r="C12" s="23" t="s">
        <v>49</v>
      </c>
      <c r="D12" s="23">
        <v>2015</v>
      </c>
      <c r="E12" s="24">
        <v>0</v>
      </c>
      <c r="F12" s="25">
        <f t="shared" si="1"/>
        <v>0</v>
      </c>
      <c r="G12" s="38"/>
      <c r="H12" s="27"/>
      <c r="I12" s="28">
        <v>8</v>
      </c>
      <c r="J12" s="29">
        <v>85</v>
      </c>
      <c r="K12" s="30"/>
      <c r="L12" s="31"/>
      <c r="M12" s="33"/>
      <c r="N12" s="33"/>
      <c r="O12" s="32"/>
      <c r="P12" s="33"/>
      <c r="Q12" s="33"/>
      <c r="R12" s="33"/>
      <c r="S12" s="33"/>
      <c r="T12" s="33"/>
      <c r="U12" s="34"/>
      <c r="V12" s="34"/>
      <c r="W12" s="35">
        <f t="shared" si="2"/>
        <v>85</v>
      </c>
    </row>
    <row r="13" spans="1:23" ht="16.5" thickBot="1">
      <c r="A13" s="22">
        <f t="shared" si="3"/>
        <v>9</v>
      </c>
      <c r="B13" s="23" t="s">
        <v>33</v>
      </c>
      <c r="C13" s="23" t="s">
        <v>28</v>
      </c>
      <c r="D13" s="23">
        <v>2010</v>
      </c>
      <c r="E13" s="24">
        <v>231</v>
      </c>
      <c r="F13" s="25">
        <f t="shared" si="1"/>
        <v>46.2</v>
      </c>
      <c r="G13" s="26"/>
      <c r="H13" s="27"/>
      <c r="I13" s="28"/>
      <c r="J13" s="29"/>
      <c r="K13" s="30"/>
      <c r="L13" s="31"/>
      <c r="M13" s="32"/>
      <c r="N13" s="33"/>
      <c r="O13" s="32"/>
      <c r="P13" s="33"/>
      <c r="Q13" s="33"/>
      <c r="R13" s="33"/>
      <c r="S13" s="32"/>
      <c r="T13" s="33"/>
      <c r="U13" s="34"/>
      <c r="V13" s="34"/>
      <c r="W13" s="35">
        <f t="shared" si="2"/>
        <v>46.2</v>
      </c>
    </row>
    <row r="14" spans="1:23" ht="16.5" thickBot="1">
      <c r="A14" s="22">
        <f t="shared" si="3"/>
        <v>10</v>
      </c>
      <c r="B14" s="23" t="s">
        <v>34</v>
      </c>
      <c r="C14" s="23" t="s">
        <v>35</v>
      </c>
      <c r="D14" s="23">
        <v>2010</v>
      </c>
      <c r="E14" s="24">
        <v>228</v>
      </c>
      <c r="F14" s="25">
        <f t="shared" si="1"/>
        <v>45.6</v>
      </c>
      <c r="G14" s="26"/>
      <c r="H14" s="27"/>
      <c r="I14" s="28"/>
      <c r="J14" s="29"/>
      <c r="K14" s="30"/>
      <c r="L14" s="31"/>
      <c r="M14" s="32"/>
      <c r="N14" s="33"/>
      <c r="O14" s="32"/>
      <c r="P14" s="33"/>
      <c r="Q14" s="33"/>
      <c r="R14" s="33"/>
      <c r="S14" s="33"/>
      <c r="T14" s="33"/>
      <c r="U14" s="34">
        <v>6</v>
      </c>
      <c r="V14" s="34"/>
      <c r="W14" s="35">
        <f t="shared" si="2"/>
        <v>51.6</v>
      </c>
    </row>
    <row r="15" spans="1:23" ht="16.5" thickBot="1">
      <c r="A15" s="22">
        <f t="shared" si="3"/>
        <v>11</v>
      </c>
      <c r="B15" s="39" t="s">
        <v>36</v>
      </c>
      <c r="C15" s="23" t="s">
        <v>35</v>
      </c>
      <c r="D15" s="23">
        <v>2013</v>
      </c>
      <c r="E15" s="24">
        <v>92</v>
      </c>
      <c r="F15" s="25">
        <f t="shared" si="1"/>
        <v>18.399999999999999</v>
      </c>
      <c r="G15" s="38"/>
      <c r="H15" s="27"/>
      <c r="I15" s="28"/>
      <c r="J15" s="29"/>
      <c r="K15" s="30"/>
      <c r="L15" s="31"/>
      <c r="M15" s="33"/>
      <c r="N15" s="33"/>
      <c r="O15" s="32"/>
      <c r="P15" s="33"/>
      <c r="Q15" s="33"/>
      <c r="R15" s="33"/>
      <c r="S15" s="33"/>
      <c r="T15" s="33"/>
      <c r="U15" s="34">
        <v>6</v>
      </c>
      <c r="V15" s="34"/>
      <c r="W15" s="35">
        <f t="shared" si="2"/>
        <v>24.4</v>
      </c>
    </row>
    <row r="16" spans="1:23" ht="16.5" thickBot="1">
      <c r="A16" s="22">
        <f t="shared" si="3"/>
        <v>12</v>
      </c>
      <c r="B16" s="23" t="s">
        <v>37</v>
      </c>
      <c r="C16" s="23" t="s">
        <v>19</v>
      </c>
      <c r="D16" s="41">
        <v>2011</v>
      </c>
      <c r="E16" s="24">
        <v>60</v>
      </c>
      <c r="F16" s="25">
        <f t="shared" si="1"/>
        <v>12</v>
      </c>
      <c r="G16" s="26"/>
      <c r="H16" s="27"/>
      <c r="I16" s="28"/>
      <c r="J16" s="29"/>
      <c r="K16" s="30"/>
      <c r="L16" s="31"/>
      <c r="M16" s="32"/>
      <c r="N16" s="33"/>
      <c r="O16" s="32"/>
      <c r="P16" s="33"/>
      <c r="Q16" s="32"/>
      <c r="R16" s="33"/>
      <c r="S16" s="32"/>
      <c r="T16" s="33"/>
      <c r="U16" s="34"/>
      <c r="V16" s="34"/>
      <c r="W16" s="35">
        <f t="shared" si="2"/>
        <v>12</v>
      </c>
    </row>
    <row r="17" spans="1:23" ht="16.5" thickBot="1">
      <c r="A17" s="22">
        <f t="shared" si="3"/>
        <v>13</v>
      </c>
      <c r="B17" s="23" t="s">
        <v>38</v>
      </c>
      <c r="C17" s="23" t="s">
        <v>39</v>
      </c>
      <c r="D17" s="41">
        <v>2010</v>
      </c>
      <c r="E17" s="24">
        <v>12</v>
      </c>
      <c r="F17" s="25">
        <f t="shared" si="1"/>
        <v>2.4</v>
      </c>
      <c r="G17" s="26"/>
      <c r="H17" s="27"/>
      <c r="I17" s="28"/>
      <c r="J17" s="29"/>
      <c r="K17" s="40"/>
      <c r="L17" s="31"/>
      <c r="M17" s="33"/>
      <c r="N17" s="33"/>
      <c r="O17" s="32"/>
      <c r="P17" s="33"/>
      <c r="Q17" s="33"/>
      <c r="R17" s="33"/>
      <c r="S17" s="33"/>
      <c r="T17" s="33"/>
      <c r="U17" s="34"/>
      <c r="V17" s="34"/>
      <c r="W17" s="35">
        <f t="shared" si="2"/>
        <v>2.4</v>
      </c>
    </row>
    <row r="18" spans="1:23" ht="16.5" thickBot="1">
      <c r="A18" s="22">
        <f t="shared" si="3"/>
        <v>14</v>
      </c>
      <c r="B18" s="23" t="s">
        <v>40</v>
      </c>
      <c r="C18" s="23" t="s">
        <v>41</v>
      </c>
      <c r="D18" s="41">
        <v>2012</v>
      </c>
      <c r="E18" s="24">
        <v>12</v>
      </c>
      <c r="F18" s="25">
        <f t="shared" si="1"/>
        <v>2.4</v>
      </c>
      <c r="G18" s="38"/>
      <c r="H18" s="27"/>
      <c r="I18" s="28"/>
      <c r="J18" s="29"/>
      <c r="K18" s="30"/>
      <c r="L18" s="31"/>
      <c r="M18" s="33"/>
      <c r="N18" s="33"/>
      <c r="O18" s="32"/>
      <c r="P18" s="33"/>
      <c r="Q18" s="33"/>
      <c r="R18" s="33"/>
      <c r="S18" s="33"/>
      <c r="T18" s="33"/>
      <c r="U18" s="34"/>
      <c r="V18" s="34"/>
      <c r="W18" s="35">
        <f t="shared" si="2"/>
        <v>2.4</v>
      </c>
    </row>
    <row r="19" spans="1:23" ht="16.5" thickBot="1">
      <c r="A19" s="22">
        <f t="shared" si="3"/>
        <v>15</v>
      </c>
      <c r="B19" s="42" t="s">
        <v>42</v>
      </c>
      <c r="C19" s="42" t="s">
        <v>41</v>
      </c>
      <c r="D19" s="23">
        <v>2011</v>
      </c>
      <c r="E19" s="24">
        <v>6</v>
      </c>
      <c r="F19" s="25">
        <f t="shared" si="1"/>
        <v>1.2</v>
      </c>
      <c r="G19" s="38"/>
      <c r="H19" s="27"/>
      <c r="I19" s="28"/>
      <c r="J19" s="29"/>
      <c r="K19" s="30"/>
      <c r="L19" s="31"/>
      <c r="M19" s="33"/>
      <c r="N19" s="33"/>
      <c r="O19" s="32"/>
      <c r="P19" s="33"/>
      <c r="Q19" s="33"/>
      <c r="R19" s="33"/>
      <c r="S19" s="33"/>
      <c r="T19" s="33"/>
      <c r="U19" s="34"/>
      <c r="V19" s="34"/>
      <c r="W19" s="35">
        <f t="shared" si="2"/>
        <v>1.2</v>
      </c>
    </row>
    <row r="20" spans="1:23" ht="16.5" thickBot="1">
      <c r="A20" s="22">
        <f t="shared" si="3"/>
        <v>16</v>
      </c>
      <c r="B20" s="36" t="s">
        <v>43</v>
      </c>
      <c r="C20" s="36" t="s">
        <v>19</v>
      </c>
      <c r="D20" s="23">
        <v>2013</v>
      </c>
      <c r="E20" s="24">
        <v>3</v>
      </c>
      <c r="F20" s="25">
        <f t="shared" si="1"/>
        <v>0.6</v>
      </c>
      <c r="G20" s="38"/>
      <c r="H20" s="27"/>
      <c r="I20" s="28"/>
      <c r="J20" s="29"/>
      <c r="K20" s="30"/>
      <c r="L20" s="31"/>
      <c r="M20" s="33"/>
      <c r="N20" s="33"/>
      <c r="O20" s="32"/>
      <c r="P20" s="33"/>
      <c r="Q20" s="33"/>
      <c r="R20" s="33"/>
      <c r="S20" s="33"/>
      <c r="T20" s="33"/>
      <c r="U20" s="34"/>
      <c r="V20" s="34"/>
      <c r="W20" s="35">
        <f t="shared" si="2"/>
        <v>0.6</v>
      </c>
    </row>
    <row r="21" spans="1:23" ht="16.5" thickBot="1">
      <c r="A21" s="22">
        <v>17</v>
      </c>
      <c r="B21" s="23" t="s">
        <v>46</v>
      </c>
      <c r="C21" s="23" t="s">
        <v>19</v>
      </c>
      <c r="D21" s="23">
        <v>2011</v>
      </c>
      <c r="E21" s="24">
        <v>2</v>
      </c>
      <c r="F21" s="25">
        <f t="shared" si="1"/>
        <v>0.4</v>
      </c>
      <c r="G21" s="38"/>
      <c r="H21" s="27"/>
      <c r="I21" s="28"/>
      <c r="J21" s="29"/>
      <c r="K21" s="30"/>
      <c r="L21" s="31"/>
      <c r="M21" s="33"/>
      <c r="N21" s="33"/>
      <c r="O21" s="32"/>
      <c r="P21" s="33"/>
      <c r="Q21" s="33"/>
      <c r="R21" s="33"/>
      <c r="S21" s="33"/>
      <c r="T21" s="33"/>
      <c r="U21" s="34"/>
      <c r="V21" s="34"/>
      <c r="W21" s="35">
        <f t="shared" si="2"/>
        <v>0.4</v>
      </c>
    </row>
  </sheetData>
  <sortState ref="A3:W25">
    <sortCondition descending="1" ref="W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</vt:lpstr>
      <vt:lpstr>2024-25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Ivor Kátity</dc:creator>
  <cp:lastModifiedBy>user</cp:lastModifiedBy>
  <dcterms:created xsi:type="dcterms:W3CDTF">2024-12-20T13:53:11Z</dcterms:created>
  <dcterms:modified xsi:type="dcterms:W3CDTF">2025-02-13T16:06:19Z</dcterms:modified>
</cp:coreProperties>
</file>